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14190" windowHeight="8565"/>
  </bookViews>
  <sheets>
    <sheet name="Ark1" sheetId="1" r:id="rId1"/>
    <sheet name="Ark2" sheetId="2" r:id="rId2"/>
    <sheet name="Ark3" sheetId="3" r:id="rId3"/>
  </sheets>
  <definedNames>
    <definedName name="_xlnm.Print_Area" localSheetId="0">'Ark1'!$A$2:$H$99</definedName>
  </definedNames>
  <calcPr calcId="145621"/>
</workbook>
</file>

<file path=xl/calcChain.xml><?xml version="1.0" encoding="utf-8"?>
<calcChain xmlns="http://schemas.openxmlformats.org/spreadsheetml/2006/main">
  <c r="D52" i="1" l="1"/>
  <c r="D46" i="1"/>
  <c r="D49" i="1" s="1"/>
  <c r="D53" i="1" l="1"/>
  <c r="C91" i="1"/>
  <c r="G64" i="1" l="1"/>
  <c r="G32" i="1" l="1"/>
  <c r="G29" i="1"/>
  <c r="H31" i="1"/>
  <c r="H30" i="1"/>
  <c r="H28" i="1"/>
  <c r="H27" i="1"/>
  <c r="G26" i="1"/>
  <c r="H23" i="1"/>
  <c r="H24" i="1"/>
  <c r="H25" i="1"/>
  <c r="H22" i="1"/>
  <c r="H7" i="1"/>
  <c r="H8" i="1"/>
  <c r="H9" i="1"/>
  <c r="H10" i="1"/>
  <c r="H11" i="1"/>
  <c r="H12" i="1"/>
  <c r="H13" i="1"/>
  <c r="H14" i="1"/>
  <c r="H15" i="1"/>
  <c r="H16" i="1"/>
  <c r="H17" i="1"/>
  <c r="H6" i="1"/>
  <c r="G18" i="1"/>
  <c r="G33" i="1" l="1"/>
  <c r="G35" i="1" s="1"/>
  <c r="H32" i="1"/>
  <c r="H18" i="1"/>
  <c r="H29" i="1"/>
  <c r="H26" i="1"/>
  <c r="H66" i="1"/>
  <c r="D94" i="1" s="1"/>
  <c r="H65" i="1"/>
  <c r="D93" i="1" s="1"/>
  <c r="H63" i="1"/>
  <c r="H58" i="1"/>
  <c r="D84" i="1" s="1"/>
  <c r="H59" i="1"/>
  <c r="D85" i="1" s="1"/>
  <c r="H60" i="1"/>
  <c r="D86" i="1" s="1"/>
  <c r="H57" i="1"/>
  <c r="D83" i="1" s="1"/>
  <c r="G67" i="1"/>
  <c r="G61" i="1"/>
  <c r="H33" i="1" l="1"/>
  <c r="H35" i="1" s="1"/>
  <c r="D87" i="1"/>
  <c r="D95" i="1"/>
  <c r="H64" i="1"/>
  <c r="D89" i="1"/>
  <c r="D90" i="1" s="1"/>
  <c r="G69" i="1"/>
  <c r="H67" i="1"/>
  <c r="H61" i="1"/>
  <c r="D91" i="1" l="1"/>
  <c r="D97" i="1"/>
  <c r="H69" i="1"/>
  <c r="D98" i="1" s="1"/>
  <c r="D99" i="1" l="1"/>
</calcChain>
</file>

<file path=xl/sharedStrings.xml><?xml version="1.0" encoding="utf-8"?>
<sst xmlns="http://schemas.openxmlformats.org/spreadsheetml/2006/main" count="134" uniqueCount="91">
  <si>
    <t>LN-GAM, ASK 21 - 1982</t>
  </si>
  <si>
    <t>LN-GDW, Diskus - 1997</t>
  </si>
  <si>
    <t>LN-GCM, ls-4 - 2003</t>
  </si>
  <si>
    <t>LN-GCJ, ASK-21 - 2002</t>
  </si>
  <si>
    <t>Sum seilfly kto 2181</t>
  </si>
  <si>
    <t>LN-TAU, PA 25-235-1977reg 1991 apr</t>
  </si>
  <si>
    <t>LN-DFK Robin Remo 180 -2003 sommer</t>
  </si>
  <si>
    <t>Sum slepefly kto 2182</t>
  </si>
  <si>
    <t>LN-DFL DA20-100 1997/renov 2003</t>
  </si>
  <si>
    <t>LN-DFM C172SP-2006 regjan 2007</t>
  </si>
  <si>
    <t>Sum motors fly kto 2183</t>
  </si>
  <si>
    <t>Totalt</t>
  </si>
  <si>
    <t>Kto</t>
  </si>
  <si>
    <t>Sum seilfly</t>
  </si>
  <si>
    <t>Sum slepefly</t>
  </si>
  <si>
    <t>Sum motors fly</t>
  </si>
  <si>
    <t>LN-DFM C172SP-2006 reg jan 2007</t>
  </si>
  <si>
    <t>FLYMATERIELL</t>
  </si>
  <si>
    <t>Klubblokale, seilflygruppa</t>
  </si>
  <si>
    <t>Byggelokale, seilflygruppa</t>
  </si>
  <si>
    <t>Hangar, seilflygruppa</t>
  </si>
  <si>
    <t>Klubblokale, motorflygruppa</t>
  </si>
  <si>
    <t>Hangar, motorflygruppa</t>
  </si>
  <si>
    <t>Bensinanlegg (hovedstyret)</t>
  </si>
  <si>
    <t>Maskiner, verktøy, inventar (hovedst)</t>
  </si>
  <si>
    <t>Oksygen, brann, liner, kamera-seil</t>
  </si>
  <si>
    <t>Fallskjermer, seil</t>
  </si>
  <si>
    <t>Bakkeradio, mobiltelefon - seil</t>
  </si>
  <si>
    <t>Sum</t>
  </si>
  <si>
    <t>Nedskr 2009</t>
  </si>
  <si>
    <t>Anleggsmidler ekskl fly</t>
  </si>
  <si>
    <t>Hengere f. seilfly , seil</t>
  </si>
  <si>
    <t>Hangar, Hovedstyret (motor/seil/mikro)</t>
  </si>
  <si>
    <t>Est ansk.kost</t>
  </si>
  <si>
    <t>Sum flymateriell</t>
  </si>
  <si>
    <t>brukt 2010</t>
  </si>
  <si>
    <t>avsatt 2010</t>
  </si>
  <si>
    <t>Bført 31.12.10</t>
  </si>
  <si>
    <t>Bokf 31.12.10</t>
  </si>
  <si>
    <t>LN-DFL DA20-100 1997/renov2003</t>
  </si>
  <si>
    <t>avsatt 2011</t>
  </si>
  <si>
    <t>Ordavskr2010</t>
  </si>
  <si>
    <t>Ordavskr2011</t>
  </si>
  <si>
    <t>Bført31.12.11</t>
  </si>
  <si>
    <t>Bokf 31.12.11</t>
  </si>
  <si>
    <t>31.12.10</t>
  </si>
  <si>
    <t>31.12.11</t>
  </si>
  <si>
    <t>Avsetn 1.1.2010</t>
  </si>
  <si>
    <t>Avsetn 31.12.10</t>
  </si>
  <si>
    <t>Avsetn 31.12.11</t>
  </si>
  <si>
    <t>solgt</t>
  </si>
  <si>
    <t>Drammen Flyklubb 2011</t>
  </si>
  <si>
    <t>TOTALT ANLEGGSMIDLER</t>
  </si>
  <si>
    <t>kto</t>
  </si>
  <si>
    <t>Kontroll bokført verdi</t>
  </si>
  <si>
    <t>Kontroll avsetn langtvedlikehold</t>
  </si>
  <si>
    <t>Sum seils fly</t>
  </si>
  <si>
    <t>S/NLF</t>
  </si>
  <si>
    <t>QBE</t>
  </si>
  <si>
    <t>Kaskoforsikringsbeløp (2007)/selskap</t>
  </si>
  <si>
    <t>Beløp</t>
  </si>
  <si>
    <t>Selskap</t>
  </si>
  <si>
    <t>Det er tegnet forsikringer i Tryg, huseier, brann, innbrudd, ansvar. DNB har pant i anleggsmidler og fordringer</t>
  </si>
  <si>
    <t>SUM driftsmidler ekskl fly</t>
  </si>
  <si>
    <t>Fly</t>
  </si>
  <si>
    <t>påløpt vedlikehold i år.</t>
  </si>
  <si>
    <t>Bokført v minus est avsetning påløpt vedlikehold</t>
  </si>
  <si>
    <t>Ordinære avskr for 2011 er justert slik at bokført verdi blir i hele tusen kr. Usikkert om store nok ord.avskr.</t>
  </si>
  <si>
    <t>Det foreligger ikke opplysninger som tilsier at det er behov for ytterligere avsetninger for påløpt vedlikehold</t>
  </si>
  <si>
    <t>og at den for LN-GDW kan reduseres. Avsetning for LN-GCJ reduseres pga gjennomført antatt</t>
  </si>
  <si>
    <t>for seilflyene. Totalt legges derfor til grunn at de er tilstrekkelige til å vise estimert påløpt vedlikeholdsbehov,</t>
  </si>
  <si>
    <t>Avsetning for påløpt vedlikehold til LN-DFK ansees for stor nok, og reduseres  skjønnsmessig for gjennomført</t>
  </si>
  <si>
    <t>For LN-DFL er det tilbakeført avsetning skjønnsmessig for radiobytte og for LN-DFM for gjennomført påløpt 200t</t>
  </si>
  <si>
    <t>og 500t ettersyn på magneter. Avsetninger til LN-DFL og LN-DFM ansees foreløpig for store nok.</t>
  </si>
  <si>
    <t>Flymateriell er kasko og ansvarsforsikret, se egen oppstilling. DNB har pant i annleggsmidler og utestående fordringer</t>
  </si>
  <si>
    <t>LN-TAU ble solgt pr 31.12.10</t>
  </si>
  <si>
    <t>Melwin</t>
  </si>
  <si>
    <t>AF 10.01.12</t>
  </si>
  <si>
    <t>Sum flymateriell kaskoforsikring</t>
  </si>
  <si>
    <t>DRAMMEN FLYKLUBB ANLEGGSMIDLER 2011</t>
  </si>
  <si>
    <t>Drammen Flyklubb - Avsetning til estimert påløpt vedlikehold flymateriell</t>
  </si>
  <si>
    <t>melwin af 10.1.2012</t>
  </si>
  <si>
    <t>BOKFØRTE VERDIER, AV-OG NEDSKRIVINGSOVERSIKT, forsikring mv</t>
  </si>
  <si>
    <t>Avskr 2010</t>
  </si>
  <si>
    <t>Avskr 2011</t>
  </si>
  <si>
    <t>cobrahenger</t>
  </si>
  <si>
    <t>BR 4541</t>
  </si>
  <si>
    <t>BR 3934</t>
  </si>
  <si>
    <t>Henger</t>
  </si>
  <si>
    <t>Gjensidige Forsikring:  varehenger  KK 2561</t>
  </si>
  <si>
    <t>Vedlegg 1 til noter, regskap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</si>
</sst>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kr&quot;\ * #,##0.00_ ;_ &quot;kr&quot;\ * \-#,##0.00_ ;_ &quot;kr&quot;\ * &quot;-&quot;??_ ;_ @_ "/>
    <numFmt numFmtId="164" formatCode="#,##0_ ;\-#,##0\ "/>
  </numFmts>
  <fonts count="16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Arial"/>
      <family val="2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5"/>
      <name val="Arial"/>
      <family val="2"/>
    </font>
    <font>
      <b/>
      <sz val="8"/>
      <color theme="1"/>
      <name val="Arial"/>
      <family val="2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155">
    <xf numFmtId="0" fontId="0" fillId="0" borderId="0" xfId="0"/>
    <xf numFmtId="0" fontId="2" fillId="0" borderId="4" xfId="0" applyFont="1" applyBorder="1"/>
    <xf numFmtId="0" fontId="1" fillId="0" borderId="4" xfId="0" applyFont="1" applyBorder="1"/>
    <xf numFmtId="0" fontId="2" fillId="0" borderId="5" xfId="0" applyFont="1" applyBorder="1"/>
    <xf numFmtId="0" fontId="0" fillId="0" borderId="0" xfId="0" applyBorder="1"/>
    <xf numFmtId="3" fontId="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/>
    <xf numFmtId="3" fontId="1" fillId="0" borderId="4" xfId="0" applyNumberFormat="1" applyFont="1" applyBorder="1" applyAlignment="1">
      <alignment horizontal="center"/>
    </xf>
    <xf numFmtId="3" fontId="2" fillId="0" borderId="4" xfId="0" applyNumberFormat="1" applyFont="1" applyBorder="1"/>
    <xf numFmtId="1" fontId="2" fillId="0" borderId="4" xfId="0" applyNumberFormat="1" applyFont="1" applyBorder="1" applyAlignment="1">
      <alignment horizontal="center"/>
    </xf>
    <xf numFmtId="3" fontId="1" fillId="0" borderId="4" xfId="0" applyNumberFormat="1" applyFont="1" applyBorder="1"/>
    <xf numFmtId="3" fontId="1" fillId="0" borderId="8" xfId="0" applyNumberFormat="1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3" fontId="1" fillId="2" borderId="4" xfId="0" applyNumberFormat="1" applyFont="1" applyFill="1" applyBorder="1"/>
    <xf numFmtId="3" fontId="1" fillId="0" borderId="4" xfId="0" applyNumberFormat="1" applyFont="1" applyFill="1" applyBorder="1" applyAlignment="1">
      <alignment horizontal="center"/>
    </xf>
    <xf numFmtId="3" fontId="2" fillId="0" borderId="10" xfId="0" applyNumberFormat="1" applyFont="1" applyBorder="1"/>
    <xf numFmtId="0" fontId="2" fillId="2" borderId="4" xfId="0" applyFont="1" applyFill="1" applyBorder="1"/>
    <xf numFmtId="0" fontId="1" fillId="2" borderId="4" xfId="0" applyFont="1" applyFill="1" applyBorder="1"/>
    <xf numFmtId="0" fontId="1" fillId="2" borderId="4" xfId="0" applyFont="1" applyFill="1" applyBorder="1" applyAlignment="1">
      <alignment horizontal="center"/>
    </xf>
    <xf numFmtId="0" fontId="1" fillId="0" borderId="5" xfId="0" applyFont="1" applyBorder="1" applyAlignment="1"/>
    <xf numFmtId="4" fontId="2" fillId="0" borderId="4" xfId="0" applyNumberFormat="1" applyFont="1" applyBorder="1"/>
    <xf numFmtId="0" fontId="0" fillId="0" borderId="4" xfId="0" applyBorder="1"/>
    <xf numFmtId="3" fontId="2" fillId="0" borderId="9" xfId="0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3" fontId="2" fillId="2" borderId="4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0" borderId="5" xfId="0" applyBorder="1"/>
    <xf numFmtId="0" fontId="0" fillId="0" borderId="13" xfId="0" applyBorder="1"/>
    <xf numFmtId="3" fontId="1" fillId="2" borderId="4" xfId="0" applyNumberFormat="1" applyFont="1" applyFill="1" applyBorder="1" applyAlignment="1">
      <alignment horizontal="center"/>
    </xf>
    <xf numFmtId="3" fontId="1" fillId="2" borderId="11" xfId="0" applyNumberFormat="1" applyFont="1" applyFill="1" applyBorder="1"/>
    <xf numFmtId="3" fontId="2" fillId="0" borderId="11" xfId="0" applyNumberFormat="1" applyFont="1" applyBorder="1"/>
    <xf numFmtId="3" fontId="1" fillId="0" borderId="11" xfId="0" applyNumberFormat="1" applyFont="1" applyBorder="1"/>
    <xf numFmtId="4" fontId="2" fillId="0" borderId="4" xfId="0" applyNumberFormat="1" applyFont="1" applyFill="1" applyBorder="1"/>
    <xf numFmtId="3" fontId="0" fillId="2" borderId="4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3" fontId="1" fillId="2" borderId="4" xfId="0" quotePrefix="1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2" borderId="1" xfId="0" applyFont="1" applyFill="1" applyBorder="1"/>
    <xf numFmtId="0" fontId="0" fillId="2" borderId="2" xfId="0" applyFill="1" applyBorder="1"/>
    <xf numFmtId="0" fontId="7" fillId="0" borderId="0" xfId="0" applyFont="1"/>
    <xf numFmtId="0" fontId="0" fillId="0" borderId="4" xfId="0" applyBorder="1" applyAlignment="1">
      <alignment horizontal="center"/>
    </xf>
    <xf numFmtId="3" fontId="1" fillId="0" borderId="11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1" fillId="2" borderId="6" xfId="0" applyFont="1" applyFill="1" applyBorder="1"/>
    <xf numFmtId="3" fontId="9" fillId="0" borderId="4" xfId="0" applyNumberFormat="1" applyFont="1" applyBorder="1" applyAlignment="1">
      <alignment horizontal="center"/>
    </xf>
    <xf numFmtId="164" fontId="1" fillId="2" borderId="4" xfId="1" applyNumberFormat="1" applyFont="1" applyFill="1" applyBorder="1" applyAlignment="1">
      <alignment horizontal="center"/>
    </xf>
    <xf numFmtId="3" fontId="2" fillId="2" borderId="4" xfId="0" applyNumberFormat="1" applyFont="1" applyFill="1" applyBorder="1"/>
    <xf numFmtId="4" fontId="1" fillId="2" borderId="4" xfId="0" applyNumberFormat="1" applyFont="1" applyFill="1" applyBorder="1"/>
    <xf numFmtId="0" fontId="0" fillId="2" borderId="3" xfId="0" applyFill="1" applyBorder="1" applyAlignment="1">
      <alignment horizontal="center"/>
    </xf>
    <xf numFmtId="3" fontId="2" fillId="0" borderId="10" xfId="0" applyNumberFormat="1" applyFont="1" applyBorder="1" applyAlignment="1">
      <alignment horizontal="center"/>
    </xf>
    <xf numFmtId="0" fontId="0" fillId="0" borderId="6" xfId="0" applyBorder="1"/>
    <xf numFmtId="0" fontId="0" fillId="2" borderId="10" xfId="0" applyFill="1" applyBorder="1"/>
    <xf numFmtId="0" fontId="0" fillId="0" borderId="13" xfId="0" applyBorder="1" applyAlignment="1">
      <alignment horizontal="center"/>
    </xf>
    <xf numFmtId="3" fontId="2" fillId="0" borderId="15" xfId="0" applyNumberFormat="1" applyFont="1" applyFill="1" applyBorder="1"/>
    <xf numFmtId="3" fontId="0" fillId="0" borderId="2" xfId="0" applyNumberFormat="1" applyBorder="1"/>
    <xf numFmtId="3" fontId="0" fillId="0" borderId="8" xfId="0" applyNumberFormat="1" applyBorder="1"/>
    <xf numFmtId="3" fontId="9" fillId="0" borderId="15" xfId="0" applyNumberFormat="1" applyFont="1" applyBorder="1" applyAlignment="1">
      <alignment horizontal="center"/>
    </xf>
    <xf numFmtId="3" fontId="9" fillId="0" borderId="10" xfId="0" applyNumberFormat="1" applyFont="1" applyBorder="1" applyAlignment="1">
      <alignment horizontal="center"/>
    </xf>
    <xf numFmtId="3" fontId="1" fillId="0" borderId="4" xfId="0" applyNumberFormat="1" applyFont="1" applyBorder="1" applyAlignment="1">
      <alignment horizontal="left"/>
    </xf>
    <xf numFmtId="0" fontId="0" fillId="2" borderId="2" xfId="0" applyFill="1" applyBorder="1" applyAlignment="1">
      <alignment horizontal="center"/>
    </xf>
    <xf numFmtId="3" fontId="2" fillId="0" borderId="10" xfId="0" applyNumberFormat="1" applyFont="1" applyFill="1" applyBorder="1"/>
    <xf numFmtId="0" fontId="0" fillId="2" borderId="12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3" fontId="6" fillId="2" borderId="11" xfId="0" applyNumberFormat="1" applyFont="1" applyFill="1" applyBorder="1"/>
    <xf numFmtId="3" fontId="1" fillId="2" borderId="10" xfId="0" applyNumberFormat="1" applyFont="1" applyFill="1" applyBorder="1"/>
    <xf numFmtId="3" fontId="1" fillId="2" borderId="12" xfId="0" applyNumberFormat="1" applyFont="1" applyFill="1" applyBorder="1"/>
    <xf numFmtId="3" fontId="6" fillId="2" borderId="10" xfId="0" applyNumberFormat="1" applyFont="1" applyFill="1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3" fontId="0" fillId="3" borderId="2" xfId="0" applyNumberFormat="1" applyFill="1" applyBorder="1" applyAlignment="1">
      <alignment horizontal="center"/>
    </xf>
    <xf numFmtId="0" fontId="0" fillId="3" borderId="8" xfId="0" applyFill="1" applyBorder="1"/>
    <xf numFmtId="0" fontId="0" fillId="3" borderId="8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2" borderId="12" xfId="0" applyFill="1" applyBorder="1"/>
    <xf numFmtId="0" fontId="4" fillId="2" borderId="11" xfId="0" applyFont="1" applyFill="1" applyBorder="1"/>
    <xf numFmtId="3" fontId="1" fillId="3" borderId="12" xfId="0" applyNumberFormat="1" applyFont="1" applyFill="1" applyBorder="1"/>
    <xf numFmtId="0" fontId="0" fillId="3" borderId="0" xfId="0" applyFill="1"/>
    <xf numFmtId="0" fontId="1" fillId="2" borderId="10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6" fillId="2" borderId="10" xfId="0" applyFont="1" applyFill="1" applyBorder="1"/>
    <xf numFmtId="0" fontId="1" fillId="2" borderId="10" xfId="0" applyFont="1" applyFill="1" applyBorder="1"/>
    <xf numFmtId="0" fontId="4" fillId="3" borderId="6" xfId="0" applyFont="1" applyFill="1" applyBorder="1"/>
    <xf numFmtId="0" fontId="9" fillId="0" borderId="12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3" fontId="11" fillId="0" borderId="4" xfId="0" applyNumberFormat="1" applyFont="1" applyBorder="1" applyAlignment="1">
      <alignment horizontal="center"/>
    </xf>
    <xf numFmtId="3" fontId="5" fillId="0" borderId="4" xfId="0" applyNumberFormat="1" applyFont="1" applyBorder="1" applyAlignment="1">
      <alignment horizontal="center"/>
    </xf>
    <xf numFmtId="3" fontId="12" fillId="2" borderId="4" xfId="0" applyNumberFormat="1" applyFont="1" applyFill="1" applyBorder="1" applyAlignment="1">
      <alignment horizontal="center"/>
    </xf>
    <xf numFmtId="3" fontId="13" fillId="3" borderId="0" xfId="0" applyNumberFormat="1" applyFont="1" applyFill="1" applyBorder="1" applyAlignment="1">
      <alignment horizontal="center"/>
    </xf>
    <xf numFmtId="0" fontId="13" fillId="3" borderId="0" xfId="0" applyFont="1" applyFill="1" applyBorder="1"/>
    <xf numFmtId="3" fontId="12" fillId="2" borderId="15" xfId="0" applyNumberFormat="1" applyFont="1" applyFill="1" applyBorder="1" applyAlignment="1">
      <alignment horizontal="center"/>
    </xf>
    <xf numFmtId="3" fontId="12" fillId="3" borderId="0" xfId="0" applyNumberFormat="1" applyFont="1" applyFill="1" applyBorder="1" applyAlignment="1">
      <alignment horizontal="center"/>
    </xf>
    <xf numFmtId="0" fontId="0" fillId="3" borderId="12" xfId="0" applyFill="1" applyBorder="1"/>
    <xf numFmtId="0" fontId="0" fillId="0" borderId="1" xfId="0" applyBorder="1"/>
    <xf numFmtId="0" fontId="14" fillId="3" borderId="1" xfId="0" applyFont="1" applyFill="1" applyBorder="1"/>
    <xf numFmtId="3" fontId="14" fillId="3" borderId="2" xfId="0" applyNumberFormat="1" applyFont="1" applyFill="1" applyBorder="1" applyAlignment="1">
      <alignment horizontal="center"/>
    </xf>
    <xf numFmtId="3" fontId="14" fillId="3" borderId="3" xfId="0" applyNumberFormat="1" applyFont="1" applyFill="1" applyBorder="1" applyAlignment="1">
      <alignment horizontal="center"/>
    </xf>
    <xf numFmtId="0" fontId="14" fillId="3" borderId="5" xfId="0" applyFont="1" applyFill="1" applyBorder="1"/>
    <xf numFmtId="3" fontId="14" fillId="3" borderId="0" xfId="0" applyNumberFormat="1" applyFont="1" applyFill="1" applyBorder="1" applyAlignment="1">
      <alignment horizontal="center"/>
    </xf>
    <xf numFmtId="3" fontId="14" fillId="3" borderId="13" xfId="0" applyNumberFormat="1" applyFont="1" applyFill="1" applyBorder="1" applyAlignment="1">
      <alignment horizontal="center"/>
    </xf>
    <xf numFmtId="0" fontId="14" fillId="3" borderId="6" xfId="0" applyFont="1" applyFill="1" applyBorder="1"/>
    <xf numFmtId="3" fontId="14" fillId="3" borderId="8" xfId="0" applyNumberFormat="1" applyFont="1" applyFill="1" applyBorder="1" applyAlignment="1">
      <alignment horizontal="center"/>
    </xf>
    <xf numFmtId="3" fontId="14" fillId="3" borderId="7" xfId="0" applyNumberFormat="1" applyFont="1" applyFill="1" applyBorder="1" applyAlignment="1">
      <alignment horizontal="center"/>
    </xf>
    <xf numFmtId="3" fontId="3" fillId="3" borderId="2" xfId="0" applyNumberFormat="1" applyFont="1" applyFill="1" applyBorder="1" applyAlignment="1">
      <alignment horizontal="center"/>
    </xf>
    <xf numFmtId="0" fontId="1" fillId="0" borderId="4" xfId="0" applyFont="1" applyFill="1" applyBorder="1"/>
    <xf numFmtId="0" fontId="0" fillId="0" borderId="10" xfId="0" applyBorder="1"/>
    <xf numFmtId="0" fontId="0" fillId="0" borderId="9" xfId="0" applyBorder="1"/>
    <xf numFmtId="3" fontId="1" fillId="3" borderId="11" xfId="0" applyNumberFormat="1" applyFont="1" applyFill="1" applyBorder="1"/>
    <xf numFmtId="0" fontId="0" fillId="2" borderId="1" xfId="0" applyFill="1" applyBorder="1"/>
    <xf numFmtId="0" fontId="5" fillId="3" borderId="9" xfId="0" applyFont="1" applyFill="1" applyBorder="1"/>
    <xf numFmtId="0" fontId="3" fillId="2" borderId="2" xfId="0" applyFont="1" applyFill="1" applyBorder="1"/>
    <xf numFmtId="3" fontId="3" fillId="2" borderId="15" xfId="0" applyNumberFormat="1" applyFont="1" applyFill="1" applyBorder="1"/>
    <xf numFmtId="3" fontId="3" fillId="2" borderId="15" xfId="0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0" fontId="0" fillId="3" borderId="1" xfId="0" applyFill="1" applyBorder="1"/>
    <xf numFmtId="4" fontId="1" fillId="3" borderId="12" xfId="0" applyNumberFormat="1" applyFont="1" applyFill="1" applyBorder="1"/>
    <xf numFmtId="3" fontId="1" fillId="3" borderId="12" xfId="0" applyNumberFormat="1" applyFont="1" applyFill="1" applyBorder="1" applyAlignment="1">
      <alignment horizontal="center"/>
    </xf>
    <xf numFmtId="3" fontId="12" fillId="3" borderId="14" xfId="0" applyNumberFormat="1" applyFont="1" applyFill="1" applyBorder="1" applyAlignment="1">
      <alignment horizontal="center"/>
    </xf>
    <xf numFmtId="0" fontId="15" fillId="3" borderId="0" xfId="0" applyFont="1" applyFill="1" applyBorder="1"/>
    <xf numFmtId="0" fontId="0" fillId="3" borderId="0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3" fontId="3" fillId="3" borderId="0" xfId="0" applyNumberFormat="1" applyFont="1" applyFill="1" applyBorder="1"/>
    <xf numFmtId="3" fontId="0" fillId="3" borderId="0" xfId="0" applyNumberForma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center"/>
    </xf>
    <xf numFmtId="3" fontId="1" fillId="3" borderId="4" xfId="0" applyNumberFormat="1" applyFont="1" applyFill="1" applyBorder="1" applyAlignment="1">
      <alignment horizontal="center"/>
    </xf>
    <xf numFmtId="3" fontId="6" fillId="2" borderId="14" xfId="0" applyNumberFormat="1" applyFont="1" applyFill="1" applyBorder="1"/>
    <xf numFmtId="0" fontId="5" fillId="3" borderId="4" xfId="0" applyFont="1" applyFill="1" applyBorder="1"/>
    <xf numFmtId="3" fontId="0" fillId="3" borderId="12" xfId="0" applyNumberFormat="1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15" fillId="3" borderId="11" xfId="0" applyFont="1" applyFill="1" applyBorder="1"/>
    <xf numFmtId="3" fontId="3" fillId="3" borderId="12" xfId="0" applyNumberFormat="1" applyFont="1" applyFill="1" applyBorder="1"/>
    <xf numFmtId="0" fontId="0" fillId="2" borderId="4" xfId="0" applyFill="1" applyBorder="1"/>
    <xf numFmtId="3" fontId="3" fillId="3" borderId="0" xfId="0" applyNumberFormat="1" applyFont="1" applyFill="1" applyBorder="1" applyAlignment="1">
      <alignment horizontal="center"/>
    </xf>
    <xf numFmtId="3" fontId="3" fillId="3" borderId="12" xfId="0" applyNumberFormat="1" applyFont="1" applyFill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1" fillId="2" borderId="15" xfId="0" applyNumberFormat="1" applyFont="1" applyFill="1" applyBorder="1"/>
    <xf numFmtId="0" fontId="5" fillId="0" borderId="4" xfId="0" applyFont="1" applyBorder="1" applyAlignment="1">
      <alignment horizontal="center"/>
    </xf>
    <xf numFmtId="0" fontId="0" fillId="2" borderId="9" xfId="0" applyFill="1" applyBorder="1"/>
    <xf numFmtId="0" fontId="10" fillId="2" borderId="5" xfId="0" applyFont="1" applyFill="1" applyBorder="1"/>
    <xf numFmtId="0" fontId="2" fillId="2" borderId="0" xfId="0" applyFont="1" applyFill="1" applyBorder="1"/>
    <xf numFmtId="0" fontId="2" fillId="2" borderId="13" xfId="0" applyFont="1" applyFill="1" applyBorder="1"/>
    <xf numFmtId="0" fontId="2" fillId="2" borderId="0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3" fontId="1" fillId="2" borderId="14" xfId="0" applyNumberFormat="1" applyFont="1" applyFill="1" applyBorder="1"/>
    <xf numFmtId="3" fontId="9" fillId="0" borderId="4" xfId="0" applyNumberFormat="1" applyFont="1" applyBorder="1" applyAlignment="1">
      <alignment horizontal="left"/>
    </xf>
    <xf numFmtId="0" fontId="9" fillId="3" borderId="0" xfId="0" applyFont="1" applyFill="1" applyBorder="1" applyAlignment="1">
      <alignment horizontal="center"/>
    </xf>
    <xf numFmtId="0" fontId="9" fillId="3" borderId="13" xfId="0" applyFont="1" applyFill="1" applyBorder="1" applyAlignment="1">
      <alignment horizontal="center"/>
    </xf>
    <xf numFmtId="0" fontId="1" fillId="0" borderId="9" xfId="0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tabSelected="1" zoomScaleNormal="100" workbookViewId="0">
      <selection activeCell="J8" sqref="J8"/>
    </sheetView>
  </sheetViews>
  <sheetFormatPr defaultColWidth="11.42578125" defaultRowHeight="15" x14ac:dyDescent="0.25"/>
  <cols>
    <col min="1" max="1" width="4.85546875" customWidth="1"/>
    <col min="2" max="2" width="22.42578125" customWidth="1"/>
    <col min="3" max="4" width="10.28515625" customWidth="1"/>
    <col min="5" max="5" width="9.28515625" customWidth="1"/>
    <col min="6" max="6" width="10.85546875" customWidth="1"/>
    <col min="7" max="7" width="10.5703125" style="35" customWidth="1"/>
    <col min="8" max="8" width="14.28515625" style="35" customWidth="1"/>
  </cols>
  <sheetData>
    <row r="1" spans="1:8" ht="15.75" x14ac:dyDescent="0.25">
      <c r="A1" s="40" t="s">
        <v>51</v>
      </c>
      <c r="C1" t="s">
        <v>90</v>
      </c>
      <c r="G1" s="35" t="s">
        <v>81</v>
      </c>
    </row>
    <row r="2" spans="1:8" ht="15.75" x14ac:dyDescent="0.25">
      <c r="A2" s="38" t="s">
        <v>79</v>
      </c>
      <c r="B2" s="39"/>
      <c r="C2" s="39"/>
      <c r="D2" s="39"/>
      <c r="E2" s="39" t="s">
        <v>76</v>
      </c>
      <c r="F2" s="39" t="s">
        <v>77</v>
      </c>
      <c r="G2" s="60"/>
      <c r="H2" s="49"/>
    </row>
    <row r="3" spans="1:8" ht="15.75" x14ac:dyDescent="0.25">
      <c r="A3" s="76" t="s">
        <v>82</v>
      </c>
      <c r="B3" s="75"/>
      <c r="C3" s="75"/>
      <c r="D3" s="75"/>
      <c r="E3" s="75"/>
      <c r="F3" s="75"/>
      <c r="G3" s="62"/>
      <c r="H3" s="63"/>
    </row>
    <row r="4" spans="1:8" s="78" customFormat="1" ht="15.75" x14ac:dyDescent="0.25">
      <c r="A4" s="83"/>
      <c r="B4" s="72"/>
      <c r="C4" s="72"/>
      <c r="D4" s="72"/>
      <c r="E4" s="72"/>
      <c r="F4" s="72"/>
      <c r="G4" s="73"/>
      <c r="H4" s="74"/>
    </row>
    <row r="5" spans="1:8" x14ac:dyDescent="0.25">
      <c r="A5" s="80" t="s">
        <v>12</v>
      </c>
      <c r="B5" s="81" t="s">
        <v>30</v>
      </c>
      <c r="C5" s="82" t="s">
        <v>33</v>
      </c>
      <c r="D5" s="82" t="s">
        <v>29</v>
      </c>
      <c r="E5" s="65" t="s">
        <v>83</v>
      </c>
      <c r="F5" s="82" t="s">
        <v>37</v>
      </c>
      <c r="G5" s="79" t="s">
        <v>84</v>
      </c>
      <c r="H5" s="79" t="s">
        <v>43</v>
      </c>
    </row>
    <row r="6" spans="1:8" x14ac:dyDescent="0.25">
      <c r="A6" s="6">
        <v>1100</v>
      </c>
      <c r="B6" s="1" t="s">
        <v>18</v>
      </c>
      <c r="C6" s="9">
        <v>14000</v>
      </c>
      <c r="D6" s="9">
        <v>-13999</v>
      </c>
      <c r="E6" s="23">
        <v>0</v>
      </c>
      <c r="F6" s="5">
        <v>1</v>
      </c>
      <c r="G6" s="41"/>
      <c r="H6" s="24">
        <f>+F6+G6</f>
        <v>1</v>
      </c>
    </row>
    <row r="7" spans="1:8" x14ac:dyDescent="0.25">
      <c r="A7" s="6">
        <v>1101</v>
      </c>
      <c r="B7" s="1" t="s">
        <v>19</v>
      </c>
      <c r="C7" s="9">
        <v>5000</v>
      </c>
      <c r="D7" s="9">
        <v>-4999</v>
      </c>
      <c r="E7" s="23">
        <v>0</v>
      </c>
      <c r="F7" s="5">
        <v>1</v>
      </c>
      <c r="G7" s="41"/>
      <c r="H7" s="24">
        <f t="shared" ref="H7:H17" si="0">+F7+G7</f>
        <v>1</v>
      </c>
    </row>
    <row r="8" spans="1:8" x14ac:dyDescent="0.25">
      <c r="A8" s="6">
        <v>1102</v>
      </c>
      <c r="B8" s="1" t="s">
        <v>20</v>
      </c>
      <c r="C8" s="9">
        <v>3000</v>
      </c>
      <c r="D8" s="9">
        <v>-2999</v>
      </c>
      <c r="E8" s="23">
        <v>0</v>
      </c>
      <c r="F8" s="5">
        <v>1</v>
      </c>
      <c r="G8" s="41"/>
      <c r="H8" s="24">
        <f t="shared" si="0"/>
        <v>1</v>
      </c>
    </row>
    <row r="9" spans="1:8" x14ac:dyDescent="0.25">
      <c r="A9" s="6">
        <v>1103</v>
      </c>
      <c r="B9" s="1" t="s">
        <v>21</v>
      </c>
      <c r="C9" s="9">
        <v>14000</v>
      </c>
      <c r="D9" s="9">
        <v>-13999</v>
      </c>
      <c r="E9" s="23">
        <v>0</v>
      </c>
      <c r="F9" s="5">
        <v>1</v>
      </c>
      <c r="G9" s="41"/>
      <c r="H9" s="24">
        <f t="shared" si="0"/>
        <v>1</v>
      </c>
    </row>
    <row r="10" spans="1:8" x14ac:dyDescent="0.25">
      <c r="A10" s="6">
        <v>1104</v>
      </c>
      <c r="B10" s="1" t="s">
        <v>22</v>
      </c>
      <c r="C10" s="9">
        <v>18000</v>
      </c>
      <c r="D10" s="9">
        <v>-17999</v>
      </c>
      <c r="E10" s="23">
        <v>0</v>
      </c>
      <c r="F10" s="5">
        <v>1</v>
      </c>
      <c r="G10" s="41"/>
      <c r="H10" s="24">
        <f t="shared" si="0"/>
        <v>1</v>
      </c>
    </row>
    <row r="11" spans="1:8" x14ac:dyDescent="0.25">
      <c r="A11" s="6">
        <v>1105</v>
      </c>
      <c r="B11" s="1" t="s">
        <v>32</v>
      </c>
      <c r="C11" s="9">
        <v>213525.85</v>
      </c>
      <c r="D11" s="9">
        <v>-3526</v>
      </c>
      <c r="E11" s="23">
        <v>0</v>
      </c>
      <c r="F11" s="5">
        <v>209999.85</v>
      </c>
      <c r="G11" s="41">
        <v>0</v>
      </c>
      <c r="H11" s="90">
        <f t="shared" si="0"/>
        <v>209999.85</v>
      </c>
    </row>
    <row r="12" spans="1:8" x14ac:dyDescent="0.25">
      <c r="A12" s="6">
        <v>1106</v>
      </c>
      <c r="B12" s="1" t="s">
        <v>23</v>
      </c>
      <c r="C12" s="9">
        <v>88978.92</v>
      </c>
      <c r="D12" s="9">
        <v>-88978</v>
      </c>
      <c r="E12" s="23">
        <v>0</v>
      </c>
      <c r="F12" s="5">
        <v>0.91999999999825377</v>
      </c>
      <c r="G12" s="43"/>
      <c r="H12" s="45">
        <f t="shared" si="0"/>
        <v>0.91999999999825377</v>
      </c>
    </row>
    <row r="13" spans="1:8" x14ac:dyDescent="0.25">
      <c r="A13" s="6">
        <v>1240</v>
      </c>
      <c r="B13" s="1" t="s">
        <v>31</v>
      </c>
      <c r="C13" s="9">
        <v>55001</v>
      </c>
      <c r="D13" s="9">
        <v>-1</v>
      </c>
      <c r="E13" s="23">
        <v>0</v>
      </c>
      <c r="F13" s="5">
        <v>55000</v>
      </c>
      <c r="G13" s="43">
        <v>0</v>
      </c>
      <c r="H13" s="45">
        <f t="shared" si="0"/>
        <v>55000</v>
      </c>
    </row>
    <row r="14" spans="1:8" x14ac:dyDescent="0.25">
      <c r="A14" s="6">
        <v>1250</v>
      </c>
      <c r="B14" s="1" t="s">
        <v>24</v>
      </c>
      <c r="C14" s="9">
        <v>5000</v>
      </c>
      <c r="D14" s="9">
        <v>-4999</v>
      </c>
      <c r="E14" s="23">
        <v>0</v>
      </c>
      <c r="F14" s="5">
        <v>1</v>
      </c>
      <c r="G14" s="43"/>
      <c r="H14" s="45">
        <f t="shared" si="0"/>
        <v>1</v>
      </c>
    </row>
    <row r="15" spans="1:8" x14ac:dyDescent="0.25">
      <c r="A15" s="6">
        <v>1260</v>
      </c>
      <c r="B15" s="1" t="s">
        <v>25</v>
      </c>
      <c r="C15" s="9">
        <v>1</v>
      </c>
      <c r="D15" s="9">
        <v>0</v>
      </c>
      <c r="E15" s="23">
        <v>0</v>
      </c>
      <c r="F15" s="5">
        <v>1</v>
      </c>
      <c r="G15" s="43"/>
      <c r="H15" s="45">
        <f t="shared" si="0"/>
        <v>1</v>
      </c>
    </row>
    <row r="16" spans="1:8" x14ac:dyDescent="0.25">
      <c r="A16" s="6">
        <v>1261</v>
      </c>
      <c r="B16" s="1" t="s">
        <v>26</v>
      </c>
      <c r="C16" s="9">
        <v>79707</v>
      </c>
      <c r="D16" s="9">
        <v>-9707</v>
      </c>
      <c r="E16" s="23">
        <v>0</v>
      </c>
      <c r="F16" s="5">
        <v>70000</v>
      </c>
      <c r="G16" s="43">
        <v>0</v>
      </c>
      <c r="H16" s="45">
        <f t="shared" si="0"/>
        <v>70000</v>
      </c>
    </row>
    <row r="17" spans="1:8" x14ac:dyDescent="0.25">
      <c r="A17" s="6">
        <v>1262</v>
      </c>
      <c r="B17" s="1" t="s">
        <v>27</v>
      </c>
      <c r="C17" s="9">
        <v>17521.25</v>
      </c>
      <c r="D17" s="9">
        <v>-17520</v>
      </c>
      <c r="E17" s="23">
        <v>0</v>
      </c>
      <c r="F17" s="5">
        <v>1.25</v>
      </c>
      <c r="G17" s="43"/>
      <c r="H17" s="45">
        <f t="shared" si="0"/>
        <v>1.25</v>
      </c>
    </row>
    <row r="18" spans="1:8" x14ac:dyDescent="0.25">
      <c r="A18" s="26" t="s">
        <v>28</v>
      </c>
      <c r="B18" s="18" t="s">
        <v>63</v>
      </c>
      <c r="C18" s="14">
        <v>513735.01999999996</v>
      </c>
      <c r="D18" s="14">
        <v>-178726</v>
      </c>
      <c r="E18" s="34">
        <v>0</v>
      </c>
      <c r="F18" s="29">
        <v>335009.02</v>
      </c>
      <c r="G18" s="46">
        <f>SUM(G6:G17)</f>
        <v>0</v>
      </c>
      <c r="H18" s="46">
        <f>SUM(H6:H17)</f>
        <v>335009.02</v>
      </c>
    </row>
    <row r="19" spans="1:8" ht="15" customHeight="1" x14ac:dyDescent="0.25">
      <c r="A19" s="68"/>
      <c r="B19" s="108" t="s">
        <v>62</v>
      </c>
      <c r="C19" s="69"/>
      <c r="D19" s="69"/>
      <c r="E19" s="69"/>
      <c r="F19" s="70"/>
      <c r="G19" s="84"/>
      <c r="H19" s="85"/>
    </row>
    <row r="20" spans="1:8" ht="15" customHeight="1" x14ac:dyDescent="0.25">
      <c r="A20" s="27"/>
      <c r="B20" s="154" t="s">
        <v>89</v>
      </c>
      <c r="C20" s="4"/>
      <c r="D20" s="4"/>
      <c r="E20" s="4"/>
      <c r="F20" s="28"/>
      <c r="G20" s="86"/>
      <c r="H20" s="87"/>
    </row>
    <row r="21" spans="1:8" x14ac:dyDescent="0.25">
      <c r="A21" s="25" t="s">
        <v>12</v>
      </c>
      <c r="B21" s="64" t="s">
        <v>17</v>
      </c>
      <c r="C21" s="18" t="s">
        <v>33</v>
      </c>
      <c r="D21" s="19" t="s">
        <v>29</v>
      </c>
      <c r="E21" s="14" t="s">
        <v>41</v>
      </c>
      <c r="F21" s="14" t="s">
        <v>38</v>
      </c>
      <c r="G21" s="29" t="s">
        <v>42</v>
      </c>
      <c r="H21" s="29" t="s">
        <v>44</v>
      </c>
    </row>
    <row r="22" spans="1:8" x14ac:dyDescent="0.25">
      <c r="A22" s="10">
        <v>1222</v>
      </c>
      <c r="B22" s="31" t="s">
        <v>0</v>
      </c>
      <c r="C22" s="9">
        <v>329317.55</v>
      </c>
      <c r="D22" s="1">
        <v>-317.55</v>
      </c>
      <c r="E22" s="5">
        <v>-16450</v>
      </c>
      <c r="F22" s="5">
        <v>312550</v>
      </c>
      <c r="G22" s="43">
        <v>-16550</v>
      </c>
      <c r="H22" s="45">
        <f>+F22+G22</f>
        <v>296000</v>
      </c>
    </row>
    <row r="23" spans="1:8" x14ac:dyDescent="0.25">
      <c r="A23" s="10">
        <v>1224</v>
      </c>
      <c r="B23" s="31" t="s">
        <v>1</v>
      </c>
      <c r="C23" s="9">
        <v>400000</v>
      </c>
      <c r="D23" s="1">
        <v>0</v>
      </c>
      <c r="E23" s="5">
        <v>-20000</v>
      </c>
      <c r="F23" s="5">
        <v>380000</v>
      </c>
      <c r="G23" s="43">
        <v>-20000</v>
      </c>
      <c r="H23" s="45">
        <f t="shared" ref="H23:H25" si="1">+F23+G23</f>
        <v>360000</v>
      </c>
    </row>
    <row r="24" spans="1:8" x14ac:dyDescent="0.25">
      <c r="A24" s="10">
        <v>1228</v>
      </c>
      <c r="B24" s="31" t="s">
        <v>2</v>
      </c>
      <c r="C24" s="9">
        <v>476837.16</v>
      </c>
      <c r="D24" s="1">
        <v>-837.16</v>
      </c>
      <c r="E24" s="5">
        <v>-23800</v>
      </c>
      <c r="F24" s="5">
        <v>452200</v>
      </c>
      <c r="G24" s="43">
        <v>-23800</v>
      </c>
      <c r="H24" s="45">
        <f t="shared" si="1"/>
        <v>428400</v>
      </c>
    </row>
    <row r="25" spans="1:8" x14ac:dyDescent="0.25">
      <c r="A25" s="10">
        <v>1226</v>
      </c>
      <c r="B25" s="31" t="s">
        <v>3</v>
      </c>
      <c r="C25" s="9">
        <v>760588.35</v>
      </c>
      <c r="D25" s="1">
        <v>-588.35</v>
      </c>
      <c r="E25" s="5">
        <v>-38000</v>
      </c>
      <c r="F25" s="5">
        <v>722000</v>
      </c>
      <c r="G25" s="43">
        <v>-38000</v>
      </c>
      <c r="H25" s="45">
        <f t="shared" si="1"/>
        <v>684000</v>
      </c>
    </row>
    <row r="26" spans="1:8" x14ac:dyDescent="0.25">
      <c r="A26" s="10"/>
      <c r="B26" s="42" t="s">
        <v>13</v>
      </c>
      <c r="C26" s="9">
        <v>1966743.06</v>
      </c>
      <c r="D26" s="33">
        <v>-1743.06</v>
      </c>
      <c r="E26" s="15">
        <v>-98250</v>
      </c>
      <c r="F26" s="15">
        <v>1866750</v>
      </c>
      <c r="G26" s="88">
        <f>SUM(G22:G25)</f>
        <v>-98350</v>
      </c>
      <c r="H26" s="89">
        <f>SUM(H22:H25)</f>
        <v>1768400</v>
      </c>
    </row>
    <row r="27" spans="1:8" x14ac:dyDescent="0.25">
      <c r="A27" s="10">
        <v>1225</v>
      </c>
      <c r="B27" s="31" t="s">
        <v>5</v>
      </c>
      <c r="C27" s="9">
        <v>409068.4</v>
      </c>
      <c r="D27" s="1">
        <v>-68.400000000000006</v>
      </c>
      <c r="E27" s="5">
        <v>0</v>
      </c>
      <c r="F27" s="5">
        <v>0</v>
      </c>
      <c r="G27" s="43">
        <v>0</v>
      </c>
      <c r="H27" s="45">
        <f t="shared" ref="H27:H28" si="2">+F27+G27</f>
        <v>0</v>
      </c>
    </row>
    <row r="28" spans="1:8" x14ac:dyDescent="0.25">
      <c r="A28" s="10">
        <v>1229</v>
      </c>
      <c r="B28" s="31" t="s">
        <v>6</v>
      </c>
      <c r="C28" s="9">
        <v>1973710.44</v>
      </c>
      <c r="D28" s="21">
        <v>-200710.44</v>
      </c>
      <c r="E28" s="5">
        <v>-88650</v>
      </c>
      <c r="F28" s="5">
        <v>1684350</v>
      </c>
      <c r="G28" s="43">
        <v>-89350</v>
      </c>
      <c r="H28" s="45">
        <f t="shared" si="2"/>
        <v>1595000</v>
      </c>
    </row>
    <row r="29" spans="1:8" x14ac:dyDescent="0.25">
      <c r="A29" s="10"/>
      <c r="B29" s="32" t="s">
        <v>14</v>
      </c>
      <c r="C29" s="9">
        <v>2382778.84</v>
      </c>
      <c r="D29" s="21">
        <v>-200778.84</v>
      </c>
      <c r="E29" s="8">
        <v>-88650</v>
      </c>
      <c r="F29" s="8">
        <v>1684350</v>
      </c>
      <c r="G29" s="88">
        <f>SUM(G27:G28)</f>
        <v>-89350</v>
      </c>
      <c r="H29" s="89">
        <f>SUM(H27:H28)</f>
        <v>1595000</v>
      </c>
    </row>
    <row r="30" spans="1:8" x14ac:dyDescent="0.25">
      <c r="A30" s="10">
        <v>1227</v>
      </c>
      <c r="B30" s="31" t="s">
        <v>8</v>
      </c>
      <c r="C30" s="9">
        <v>926624.37</v>
      </c>
      <c r="D30" s="21">
        <v>-150624.37</v>
      </c>
      <c r="E30" s="5">
        <v>-38800</v>
      </c>
      <c r="F30" s="5">
        <v>737200</v>
      </c>
      <c r="G30" s="5">
        <v>-39200</v>
      </c>
      <c r="H30" s="45">
        <f t="shared" ref="H30:H31" si="3">+F30+G30</f>
        <v>698000</v>
      </c>
    </row>
    <row r="31" spans="1:8" x14ac:dyDescent="0.25">
      <c r="A31" s="10">
        <v>1230</v>
      </c>
      <c r="B31" s="31" t="s">
        <v>16</v>
      </c>
      <c r="C31" s="9">
        <v>2044574</v>
      </c>
      <c r="D31" s="21">
        <v>-150574</v>
      </c>
      <c r="E31" s="5">
        <v>-94700</v>
      </c>
      <c r="F31" s="5">
        <v>1799300</v>
      </c>
      <c r="G31" s="5">
        <v>-95300</v>
      </c>
      <c r="H31" s="45">
        <f t="shared" si="3"/>
        <v>1704000</v>
      </c>
    </row>
    <row r="32" spans="1:8" x14ac:dyDescent="0.25">
      <c r="A32" s="10"/>
      <c r="B32" s="32" t="s">
        <v>15</v>
      </c>
      <c r="C32" s="9">
        <v>2971198.37</v>
      </c>
      <c r="D32" s="33">
        <v>-301198.37</v>
      </c>
      <c r="E32" s="15">
        <v>-133500</v>
      </c>
      <c r="F32" s="8">
        <v>2536500</v>
      </c>
      <c r="G32" s="89">
        <f>SUM(G30:G31)</f>
        <v>-134500</v>
      </c>
      <c r="H32" s="89">
        <f>SUM(H30:H31)</f>
        <v>2402000</v>
      </c>
    </row>
    <row r="33" spans="1:9" x14ac:dyDescent="0.25">
      <c r="A33" s="47"/>
      <c r="B33" s="30" t="s">
        <v>34</v>
      </c>
      <c r="C33" s="14">
        <v>7320720.2700000005</v>
      </c>
      <c r="D33" s="48">
        <v>-503720.27</v>
      </c>
      <c r="E33" s="29">
        <v>-320400</v>
      </c>
      <c r="F33" s="29">
        <v>6087600</v>
      </c>
      <c r="G33" s="91">
        <f>+G26+G29+G32</f>
        <v>-322200</v>
      </c>
      <c r="H33" s="91">
        <f>+H26+H29+H32</f>
        <v>5765400</v>
      </c>
    </row>
    <row r="34" spans="1:9" s="78" customFormat="1" x14ac:dyDescent="0.25">
      <c r="F34" s="131"/>
    </row>
    <row r="35" spans="1:9" ht="19.5" customHeight="1" x14ac:dyDescent="0.25">
      <c r="A35" s="112"/>
      <c r="B35" s="114" t="s">
        <v>52</v>
      </c>
      <c r="C35" s="115">
        <v>7834455.29</v>
      </c>
      <c r="D35" s="116">
        <v>-682446.27</v>
      </c>
      <c r="E35" s="116">
        <v>-320400</v>
      </c>
      <c r="F35" s="116">
        <v>6422609.0199999996</v>
      </c>
      <c r="G35" s="94">
        <f>+G18+G33</f>
        <v>-322200</v>
      </c>
      <c r="H35" s="117">
        <f>+H18+H33</f>
        <v>6100409.0199999996</v>
      </c>
      <c r="I35" s="4"/>
    </row>
    <row r="36" spans="1:9" ht="19.5" customHeight="1" x14ac:dyDescent="0.25">
      <c r="A36" s="118"/>
      <c r="B36" s="111" t="s">
        <v>67</v>
      </c>
      <c r="C36" s="96"/>
      <c r="D36" s="77"/>
      <c r="E36" s="119"/>
      <c r="F36" s="120"/>
      <c r="G36" s="120"/>
      <c r="H36" s="121"/>
      <c r="I36" s="95"/>
    </row>
    <row r="37" spans="1:9" x14ac:dyDescent="0.25">
      <c r="A37" s="113"/>
      <c r="B37" s="134" t="s">
        <v>74</v>
      </c>
      <c r="C37" s="135"/>
      <c r="D37" s="107"/>
      <c r="E37" s="71"/>
      <c r="F37" s="71"/>
      <c r="G37" s="132"/>
      <c r="H37" s="133"/>
    </row>
    <row r="38" spans="1:9" x14ac:dyDescent="0.25">
      <c r="A38" s="113"/>
      <c r="B38" s="134" t="s">
        <v>75</v>
      </c>
      <c r="C38" s="135"/>
      <c r="D38" s="138"/>
      <c r="E38" s="132"/>
      <c r="F38" s="132"/>
      <c r="G38" s="132"/>
      <c r="H38" s="133"/>
    </row>
    <row r="39" spans="1:9" x14ac:dyDescent="0.25">
      <c r="A39" s="113"/>
      <c r="B39" s="122"/>
      <c r="C39" s="125"/>
      <c r="D39" s="137"/>
      <c r="E39" s="126"/>
      <c r="F39" s="126"/>
      <c r="G39" s="126"/>
      <c r="H39" s="124"/>
    </row>
    <row r="40" spans="1:9" x14ac:dyDescent="0.25">
      <c r="A40" s="25" t="s">
        <v>12</v>
      </c>
      <c r="B40" s="64" t="s">
        <v>17</v>
      </c>
      <c r="C40" s="75"/>
      <c r="D40" s="130" t="s">
        <v>59</v>
      </c>
      <c r="E40" s="29"/>
      <c r="F40" s="29"/>
      <c r="G40" s="73"/>
      <c r="H40" s="74"/>
    </row>
    <row r="41" spans="1:9" x14ac:dyDescent="0.25">
      <c r="A41" s="22"/>
      <c r="B41" s="68"/>
      <c r="C41" s="69"/>
      <c r="D41" s="127" t="s">
        <v>60</v>
      </c>
      <c r="E41" s="127" t="s">
        <v>61</v>
      </c>
      <c r="F41" s="127" t="s">
        <v>88</v>
      </c>
      <c r="G41" s="123"/>
      <c r="H41" s="124"/>
    </row>
    <row r="42" spans="1:9" x14ac:dyDescent="0.25">
      <c r="A42" s="10">
        <v>1222</v>
      </c>
      <c r="B42" s="31" t="s">
        <v>0</v>
      </c>
      <c r="C42" s="69"/>
      <c r="D42" s="5">
        <v>360000</v>
      </c>
      <c r="E42" s="128" t="s">
        <v>57</v>
      </c>
      <c r="F42" s="129"/>
      <c r="G42" s="123"/>
      <c r="H42" s="124"/>
    </row>
    <row r="43" spans="1:9" x14ac:dyDescent="0.25">
      <c r="A43" s="10">
        <v>1224</v>
      </c>
      <c r="B43" s="31" t="s">
        <v>1</v>
      </c>
      <c r="C43" s="69"/>
      <c r="D43" s="5">
        <v>400000</v>
      </c>
      <c r="E43" s="128" t="s">
        <v>57</v>
      </c>
      <c r="F43" s="151"/>
      <c r="G43" s="152"/>
      <c r="H43" s="153"/>
    </row>
    <row r="44" spans="1:9" x14ac:dyDescent="0.25">
      <c r="A44" s="10">
        <v>1228</v>
      </c>
      <c r="B44" s="31" t="s">
        <v>2</v>
      </c>
      <c r="C44" s="69"/>
      <c r="D44" s="5">
        <v>450000</v>
      </c>
      <c r="E44" s="128" t="s">
        <v>57</v>
      </c>
      <c r="F44" s="151" t="s">
        <v>85</v>
      </c>
      <c r="G44" s="152">
        <v>70000</v>
      </c>
      <c r="H44" s="153" t="s">
        <v>87</v>
      </c>
    </row>
    <row r="45" spans="1:9" x14ac:dyDescent="0.25">
      <c r="A45" s="10">
        <v>1226</v>
      </c>
      <c r="B45" s="31" t="s">
        <v>3</v>
      </c>
      <c r="C45" s="69"/>
      <c r="D45" s="5">
        <v>700000</v>
      </c>
      <c r="E45" s="128" t="s">
        <v>57</v>
      </c>
      <c r="F45" s="151" t="s">
        <v>85</v>
      </c>
      <c r="G45" s="152">
        <v>100000</v>
      </c>
      <c r="H45" s="153" t="s">
        <v>86</v>
      </c>
    </row>
    <row r="46" spans="1:9" x14ac:dyDescent="0.25">
      <c r="A46" s="10"/>
      <c r="B46" s="42" t="s">
        <v>13</v>
      </c>
      <c r="C46" s="69"/>
      <c r="D46" s="15">
        <f>SUM(D42:D45)</f>
        <v>1910000</v>
      </c>
      <c r="E46" s="41"/>
      <c r="F46" s="24"/>
      <c r="G46" s="123"/>
      <c r="H46" s="124"/>
    </row>
    <row r="47" spans="1:9" x14ac:dyDescent="0.25">
      <c r="A47" s="10"/>
      <c r="B47" s="31"/>
      <c r="C47" s="69"/>
      <c r="D47" s="5"/>
      <c r="E47" s="41"/>
      <c r="F47" s="41"/>
      <c r="G47" s="123"/>
      <c r="H47" s="124"/>
    </row>
    <row r="48" spans="1:9" x14ac:dyDescent="0.25">
      <c r="A48" s="10">
        <v>1229</v>
      </c>
      <c r="B48" s="31" t="s">
        <v>6</v>
      </c>
      <c r="C48" s="69"/>
      <c r="D48" s="8">
        <v>1800000</v>
      </c>
      <c r="E48" s="141" t="s">
        <v>58</v>
      </c>
      <c r="F48" s="24"/>
      <c r="G48" s="37"/>
      <c r="H48" s="53"/>
    </row>
    <row r="49" spans="1:8" x14ac:dyDescent="0.25">
      <c r="A49" s="10"/>
      <c r="B49" s="32" t="s">
        <v>14</v>
      </c>
      <c r="C49" s="69"/>
      <c r="D49" s="8">
        <f>+D46+D48</f>
        <v>3710000</v>
      </c>
      <c r="E49" s="141"/>
      <c r="F49" s="41"/>
      <c r="G49" s="37"/>
      <c r="H49" s="53"/>
    </row>
    <row r="50" spans="1:8" x14ac:dyDescent="0.25">
      <c r="A50" s="10">
        <v>1227</v>
      </c>
      <c r="B50" s="31" t="s">
        <v>8</v>
      </c>
      <c r="C50" s="69"/>
      <c r="D50" s="5">
        <v>800000</v>
      </c>
      <c r="E50" s="141" t="s">
        <v>58</v>
      </c>
      <c r="F50" s="41"/>
      <c r="G50" s="37"/>
      <c r="H50" s="53"/>
    </row>
    <row r="51" spans="1:8" x14ac:dyDescent="0.25">
      <c r="A51" s="10">
        <v>1230</v>
      </c>
      <c r="B51" s="31" t="s">
        <v>16</v>
      </c>
      <c r="C51" s="69"/>
      <c r="D51" s="5">
        <v>2000000</v>
      </c>
      <c r="E51" s="141" t="s">
        <v>58</v>
      </c>
      <c r="F51" s="41"/>
      <c r="G51" s="37"/>
      <c r="H51" s="53"/>
    </row>
    <row r="52" spans="1:8" x14ac:dyDescent="0.25">
      <c r="A52" s="10"/>
      <c r="B52" s="32" t="s">
        <v>15</v>
      </c>
      <c r="C52" s="69"/>
      <c r="D52" s="8">
        <f>+D50+D51</f>
        <v>2800000</v>
      </c>
      <c r="E52" s="41"/>
      <c r="F52" s="41"/>
      <c r="G52" s="37"/>
      <c r="H52" s="53"/>
    </row>
    <row r="53" spans="1:8" x14ac:dyDescent="0.25">
      <c r="A53" s="47"/>
      <c r="B53" s="30" t="s">
        <v>78</v>
      </c>
      <c r="C53" s="75"/>
      <c r="D53" s="29">
        <f>+D49+D52</f>
        <v>6510000</v>
      </c>
      <c r="E53" s="136"/>
      <c r="F53" s="127"/>
      <c r="G53" s="148"/>
      <c r="H53" s="149"/>
    </row>
    <row r="54" spans="1:8" s="4" customFormat="1" x14ac:dyDescent="0.25">
      <c r="F54" s="37"/>
      <c r="G54" s="37"/>
      <c r="H54" s="37"/>
    </row>
    <row r="55" spans="1:8" x14ac:dyDescent="0.25">
      <c r="A55" s="142"/>
      <c r="B55" s="143" t="s">
        <v>80</v>
      </c>
      <c r="C55" s="144"/>
      <c r="D55" s="144"/>
      <c r="E55" s="144"/>
      <c r="F55" s="145"/>
      <c r="G55" s="146"/>
      <c r="H55" s="147"/>
    </row>
    <row r="56" spans="1:8" x14ac:dyDescent="0.25">
      <c r="A56" s="52" t="s">
        <v>53</v>
      </c>
      <c r="B56" s="17" t="s">
        <v>64</v>
      </c>
      <c r="C56" s="18" t="s">
        <v>47</v>
      </c>
      <c r="D56" s="19" t="s">
        <v>36</v>
      </c>
      <c r="E56" s="19" t="s">
        <v>35</v>
      </c>
      <c r="F56" s="18" t="s">
        <v>48</v>
      </c>
      <c r="G56" s="19" t="s">
        <v>40</v>
      </c>
      <c r="H56" s="19" t="s">
        <v>49</v>
      </c>
    </row>
    <row r="57" spans="1:8" x14ac:dyDescent="0.25">
      <c r="A57" s="22"/>
      <c r="B57" s="3" t="s">
        <v>0</v>
      </c>
      <c r="C57" s="5">
        <v>29317.55</v>
      </c>
      <c r="D57" s="6">
        <v>10000</v>
      </c>
      <c r="E57" s="6">
        <v>0</v>
      </c>
      <c r="F57" s="5">
        <v>39317.550000000003</v>
      </c>
      <c r="G57" s="43">
        <v>0</v>
      </c>
      <c r="H57" s="45">
        <f>+F57+G57</f>
        <v>39317.550000000003</v>
      </c>
    </row>
    <row r="58" spans="1:8" x14ac:dyDescent="0.25">
      <c r="A58" s="22"/>
      <c r="B58" s="3" t="s">
        <v>1</v>
      </c>
      <c r="C58" s="5">
        <v>100000</v>
      </c>
      <c r="D58" s="6">
        <v>10000</v>
      </c>
      <c r="E58" s="6">
        <v>0</v>
      </c>
      <c r="F58" s="5">
        <v>110000</v>
      </c>
      <c r="G58" s="43">
        <v>-15000</v>
      </c>
      <c r="H58" s="45">
        <f t="shared" ref="H58:H60" si="4">+F58+G58</f>
        <v>95000</v>
      </c>
    </row>
    <row r="59" spans="1:8" x14ac:dyDescent="0.25">
      <c r="A59" s="22"/>
      <c r="B59" s="3" t="s">
        <v>2</v>
      </c>
      <c r="C59" s="5">
        <v>76837.16</v>
      </c>
      <c r="D59" s="6">
        <v>10000</v>
      </c>
      <c r="E59" s="6">
        <v>0</v>
      </c>
      <c r="F59" s="5">
        <v>86837.16</v>
      </c>
      <c r="G59" s="43">
        <v>0</v>
      </c>
      <c r="H59" s="45">
        <f t="shared" si="4"/>
        <v>86837.16</v>
      </c>
    </row>
    <row r="60" spans="1:8" x14ac:dyDescent="0.25">
      <c r="A60" s="22"/>
      <c r="B60" s="7" t="s">
        <v>3</v>
      </c>
      <c r="C60" s="5">
        <v>82983.25</v>
      </c>
      <c r="D60" s="6">
        <v>10000</v>
      </c>
      <c r="E60" s="6">
        <v>0</v>
      </c>
      <c r="F60" s="5">
        <v>92983.25</v>
      </c>
      <c r="G60" s="43">
        <v>-25000</v>
      </c>
      <c r="H60" s="45">
        <f t="shared" si="4"/>
        <v>67983.25</v>
      </c>
    </row>
    <row r="61" spans="1:8" x14ac:dyDescent="0.25">
      <c r="A61" s="22">
        <v>2181</v>
      </c>
      <c r="B61" s="20" t="s">
        <v>4</v>
      </c>
      <c r="C61" s="8">
        <v>289137.96000000002</v>
      </c>
      <c r="D61" s="8">
        <v>40000</v>
      </c>
      <c r="E61" s="8">
        <v>0</v>
      </c>
      <c r="F61" s="8">
        <v>329137.95999999996</v>
      </c>
      <c r="G61" s="8">
        <f>SUM(G57:G60)</f>
        <v>-40000</v>
      </c>
      <c r="H61" s="8">
        <f>SUM(H57:H60)</f>
        <v>289137.95999999996</v>
      </c>
    </row>
    <row r="62" spans="1:8" x14ac:dyDescent="0.25">
      <c r="A62" s="22"/>
      <c r="B62" s="3" t="s">
        <v>5</v>
      </c>
      <c r="C62" s="5">
        <v>242597</v>
      </c>
      <c r="D62" s="6">
        <v>45000</v>
      </c>
      <c r="E62" s="6">
        <v>-287597</v>
      </c>
      <c r="F62" s="5" t="s">
        <v>50</v>
      </c>
      <c r="G62" s="43">
        <v>0</v>
      </c>
      <c r="H62" s="43">
        <v>0</v>
      </c>
    </row>
    <row r="63" spans="1:8" x14ac:dyDescent="0.25">
      <c r="A63" s="22"/>
      <c r="B63" s="7" t="s">
        <v>6</v>
      </c>
      <c r="C63" s="5">
        <v>407906</v>
      </c>
      <c r="D63" s="6">
        <v>45000</v>
      </c>
      <c r="E63" s="6">
        <v>0</v>
      </c>
      <c r="F63" s="5">
        <v>452906</v>
      </c>
      <c r="G63" s="43">
        <v>-50000</v>
      </c>
      <c r="H63" s="45">
        <f t="shared" ref="H63" si="5">+F63+G63</f>
        <v>402906</v>
      </c>
    </row>
    <row r="64" spans="1:8" x14ac:dyDescent="0.25">
      <c r="A64" s="22">
        <v>2182</v>
      </c>
      <c r="B64" s="2" t="s">
        <v>7</v>
      </c>
      <c r="C64" s="8">
        <v>650503</v>
      </c>
      <c r="D64" s="8">
        <v>90000</v>
      </c>
      <c r="E64" s="8">
        <v>-287597</v>
      </c>
      <c r="F64" s="8">
        <v>452906</v>
      </c>
      <c r="G64" s="8">
        <f>+G62+G63</f>
        <v>-50000</v>
      </c>
      <c r="H64" s="8">
        <f>+H62+H63</f>
        <v>402906</v>
      </c>
    </row>
    <row r="65" spans="1:8" x14ac:dyDescent="0.25">
      <c r="A65" s="22"/>
      <c r="B65" s="3" t="s">
        <v>8</v>
      </c>
      <c r="C65" s="5">
        <v>334436</v>
      </c>
      <c r="D65" s="5">
        <v>36000</v>
      </c>
      <c r="E65" s="10">
        <v>-236589.75</v>
      </c>
      <c r="F65" s="5">
        <v>133846.25</v>
      </c>
      <c r="G65" s="43">
        <v>-30000</v>
      </c>
      <c r="H65" s="45">
        <f t="shared" ref="H65:H66" si="6">+F65+G65</f>
        <v>103846.25</v>
      </c>
    </row>
    <row r="66" spans="1:8" x14ac:dyDescent="0.25">
      <c r="A66" s="22"/>
      <c r="B66" s="7" t="s">
        <v>9</v>
      </c>
      <c r="C66" s="5">
        <v>278420</v>
      </c>
      <c r="D66" s="5">
        <v>55600</v>
      </c>
      <c r="E66" s="6">
        <v>0</v>
      </c>
      <c r="F66" s="5">
        <v>334020</v>
      </c>
      <c r="G66" s="43">
        <v>-30000</v>
      </c>
      <c r="H66" s="45">
        <f t="shared" si="6"/>
        <v>304020</v>
      </c>
    </row>
    <row r="67" spans="1:8" x14ac:dyDescent="0.25">
      <c r="A67" s="22">
        <v>2183</v>
      </c>
      <c r="B67" s="2" t="s">
        <v>10</v>
      </c>
      <c r="C67" s="8">
        <v>612856</v>
      </c>
      <c r="D67" s="8">
        <v>91600</v>
      </c>
      <c r="E67" s="8">
        <v>-236589.75</v>
      </c>
      <c r="F67" s="8">
        <v>467866.25</v>
      </c>
      <c r="G67" s="8">
        <f>+G65+G66</f>
        <v>-60000</v>
      </c>
      <c r="H67" s="8">
        <f>+H65+H66</f>
        <v>407866.25</v>
      </c>
    </row>
    <row r="68" spans="1:8" ht="6.75" customHeight="1" x14ac:dyDescent="0.25">
      <c r="A68" s="27"/>
      <c r="B68" s="7"/>
      <c r="C68" s="12"/>
      <c r="D68" s="12"/>
      <c r="E68" s="12"/>
      <c r="F68" s="13"/>
      <c r="G68" s="41"/>
      <c r="H68" s="41"/>
    </row>
    <row r="69" spans="1:8" x14ac:dyDescent="0.25">
      <c r="A69" s="27"/>
      <c r="B69" s="44" t="s">
        <v>11</v>
      </c>
      <c r="C69" s="29">
        <v>1552496.96</v>
      </c>
      <c r="D69" s="29">
        <v>221600</v>
      </c>
      <c r="E69" s="29">
        <v>-524186.75</v>
      </c>
      <c r="F69" s="29">
        <v>1249910.21</v>
      </c>
      <c r="G69" s="29">
        <f>+G61+G64+G67</f>
        <v>-150000</v>
      </c>
      <c r="H69" s="29">
        <f>+H61+H64+H67</f>
        <v>1099910.21</v>
      </c>
    </row>
    <row r="70" spans="1:8" x14ac:dyDescent="0.25">
      <c r="A70" s="27"/>
      <c r="B70" s="98" t="s">
        <v>68</v>
      </c>
      <c r="C70" s="99"/>
      <c r="D70" s="99"/>
      <c r="E70" s="99"/>
      <c r="F70" s="99"/>
      <c r="G70" s="99"/>
      <c r="H70" s="100"/>
    </row>
    <row r="71" spans="1:8" x14ac:dyDescent="0.25">
      <c r="A71" s="27"/>
      <c r="B71" s="101" t="s">
        <v>70</v>
      </c>
      <c r="C71" s="102"/>
      <c r="D71" s="102"/>
      <c r="E71" s="102"/>
      <c r="F71" s="102"/>
      <c r="G71" s="102"/>
      <c r="H71" s="103"/>
    </row>
    <row r="72" spans="1:8" x14ac:dyDescent="0.25">
      <c r="A72" s="27"/>
      <c r="B72" s="101" t="s">
        <v>69</v>
      </c>
      <c r="C72" s="102"/>
      <c r="D72" s="102"/>
      <c r="E72" s="102"/>
      <c r="F72" s="102"/>
      <c r="G72" s="102"/>
      <c r="H72" s="103"/>
    </row>
    <row r="73" spans="1:8" x14ac:dyDescent="0.25">
      <c r="A73" s="27"/>
      <c r="B73" s="101" t="s">
        <v>65</v>
      </c>
      <c r="C73" s="102"/>
      <c r="D73" s="102"/>
      <c r="E73" s="102"/>
      <c r="F73" s="102"/>
      <c r="G73" s="102"/>
      <c r="H73" s="103"/>
    </row>
    <row r="74" spans="1:8" x14ac:dyDescent="0.25">
      <c r="A74" s="27"/>
      <c r="B74" s="101" t="s">
        <v>71</v>
      </c>
      <c r="C74" s="102"/>
      <c r="D74" s="102"/>
      <c r="E74" s="102"/>
      <c r="F74" s="102"/>
      <c r="G74" s="102"/>
      <c r="H74" s="103"/>
    </row>
    <row r="75" spans="1:8" x14ac:dyDescent="0.25">
      <c r="A75" s="27"/>
      <c r="B75" s="101" t="s">
        <v>65</v>
      </c>
      <c r="C75" s="102"/>
      <c r="D75" s="102"/>
      <c r="E75" s="102"/>
      <c r="F75" s="102"/>
      <c r="G75" s="102"/>
      <c r="H75" s="103"/>
    </row>
    <row r="76" spans="1:8" x14ac:dyDescent="0.25">
      <c r="A76" s="27"/>
      <c r="B76" s="101" t="s">
        <v>72</v>
      </c>
      <c r="C76" s="102"/>
      <c r="D76" s="102"/>
      <c r="E76" s="102"/>
      <c r="F76" s="102"/>
      <c r="G76" s="102"/>
      <c r="H76" s="103"/>
    </row>
    <row r="77" spans="1:8" x14ac:dyDescent="0.25">
      <c r="A77" s="51"/>
      <c r="B77" s="104" t="s">
        <v>73</v>
      </c>
      <c r="C77" s="105"/>
      <c r="D77" s="105"/>
      <c r="E77" s="105"/>
      <c r="F77" s="105"/>
      <c r="G77" s="105"/>
      <c r="H77" s="106"/>
    </row>
    <row r="78" spans="1:8" x14ac:dyDescent="0.25">
      <c r="A78" s="4"/>
      <c r="B78" s="93"/>
      <c r="C78" s="92"/>
      <c r="D78" s="92"/>
      <c r="E78" s="92"/>
      <c r="F78" s="92"/>
      <c r="G78" s="92"/>
      <c r="H78" s="92"/>
    </row>
    <row r="80" spans="1:8" x14ac:dyDescent="0.25">
      <c r="A80" s="97"/>
      <c r="B80" s="64" t="s">
        <v>17</v>
      </c>
      <c r="C80" s="66"/>
      <c r="D80" s="66"/>
      <c r="E80" s="150"/>
    </row>
    <row r="81" spans="1:5" x14ac:dyDescent="0.25">
      <c r="A81" s="27"/>
      <c r="B81" s="67" t="s">
        <v>66</v>
      </c>
      <c r="C81" s="65"/>
      <c r="D81" s="65"/>
      <c r="E81" s="140"/>
    </row>
    <row r="82" spans="1:5" x14ac:dyDescent="0.25">
      <c r="A82" s="27"/>
      <c r="B82" s="25" t="s">
        <v>64</v>
      </c>
      <c r="C82" s="36" t="s">
        <v>45</v>
      </c>
      <c r="D82" s="36" t="s">
        <v>46</v>
      </c>
      <c r="E82" s="136"/>
    </row>
    <row r="83" spans="1:5" x14ac:dyDescent="0.25">
      <c r="A83" s="27"/>
      <c r="B83" s="16" t="s">
        <v>0</v>
      </c>
      <c r="C83" s="50">
        <v>273232.45</v>
      </c>
      <c r="D83" s="50">
        <f>+H22-H57</f>
        <v>256682.45</v>
      </c>
      <c r="E83" s="110"/>
    </row>
    <row r="84" spans="1:5" x14ac:dyDescent="0.25">
      <c r="A84" s="27"/>
      <c r="B84" s="9" t="s">
        <v>1</v>
      </c>
      <c r="C84" s="5">
        <v>270000</v>
      </c>
      <c r="D84" s="5">
        <f>+H23-H58</f>
        <v>265000</v>
      </c>
      <c r="E84" s="110"/>
    </row>
    <row r="85" spans="1:5" x14ac:dyDescent="0.25">
      <c r="A85" s="27"/>
      <c r="B85" s="9" t="s">
        <v>2</v>
      </c>
      <c r="C85" s="5">
        <v>365362.83999999997</v>
      </c>
      <c r="D85" s="5">
        <f>+H24-H59</f>
        <v>341562.83999999997</v>
      </c>
      <c r="E85" s="110"/>
    </row>
    <row r="86" spans="1:5" x14ac:dyDescent="0.25">
      <c r="A86" s="27"/>
      <c r="B86" s="9" t="s">
        <v>3</v>
      </c>
      <c r="C86" s="5">
        <v>629016.75</v>
      </c>
      <c r="D86" s="5">
        <f>+H25-H60</f>
        <v>616016.75</v>
      </c>
      <c r="E86" s="110"/>
    </row>
    <row r="87" spans="1:5" x14ac:dyDescent="0.25">
      <c r="A87" s="27"/>
      <c r="B87" s="59" t="s">
        <v>13</v>
      </c>
      <c r="C87" s="8">
        <v>1537612.04</v>
      </c>
      <c r="D87" s="15">
        <f>SUM(D83:D86)</f>
        <v>1479262.04</v>
      </c>
      <c r="E87" s="110"/>
    </row>
    <row r="88" spans="1:5" x14ac:dyDescent="0.25">
      <c r="A88" s="27"/>
      <c r="B88" s="9" t="s">
        <v>5</v>
      </c>
      <c r="C88" s="5" t="s">
        <v>50</v>
      </c>
      <c r="D88" s="5">
        <v>0</v>
      </c>
      <c r="E88" s="110"/>
    </row>
    <row r="89" spans="1:5" x14ac:dyDescent="0.25">
      <c r="A89" s="27"/>
      <c r="B89" s="9" t="s">
        <v>6</v>
      </c>
      <c r="C89" s="5">
        <v>1231444</v>
      </c>
      <c r="D89" s="5">
        <f>+H28-H63</f>
        <v>1192094</v>
      </c>
      <c r="E89" s="110"/>
    </row>
    <row r="90" spans="1:5" x14ac:dyDescent="0.25">
      <c r="A90" s="27"/>
      <c r="B90" s="11" t="s">
        <v>14</v>
      </c>
      <c r="C90" s="8">
        <v>1231444</v>
      </c>
      <c r="D90" s="8">
        <f>SUM(D88:D89)</f>
        <v>1192094</v>
      </c>
      <c r="E90" s="110"/>
    </row>
    <row r="91" spans="1:5" x14ac:dyDescent="0.25">
      <c r="A91" s="27"/>
      <c r="B91" s="11" t="s">
        <v>56</v>
      </c>
      <c r="C91" s="8">
        <f>+C87+C90</f>
        <v>2769056.04</v>
      </c>
      <c r="D91" s="8">
        <f>+D87+D90</f>
        <v>2671356.04</v>
      </c>
      <c r="E91" s="110"/>
    </row>
    <row r="92" spans="1:5" x14ac:dyDescent="0.25">
      <c r="A92" s="27"/>
      <c r="B92" s="11"/>
      <c r="C92" s="8"/>
      <c r="D92" s="8"/>
      <c r="E92" s="110"/>
    </row>
    <row r="93" spans="1:5" x14ac:dyDescent="0.25">
      <c r="A93" s="27"/>
      <c r="B93" s="9" t="s">
        <v>39</v>
      </c>
      <c r="C93" s="5">
        <v>603353.75</v>
      </c>
      <c r="D93" s="5">
        <f>+H30-H65</f>
        <v>594153.75</v>
      </c>
      <c r="E93" s="110"/>
    </row>
    <row r="94" spans="1:5" x14ac:dyDescent="0.25">
      <c r="A94" s="27"/>
      <c r="B94" s="9" t="s">
        <v>16</v>
      </c>
      <c r="C94" s="5">
        <v>1465280</v>
      </c>
      <c r="D94" s="5">
        <f>+H31-H66</f>
        <v>1399980</v>
      </c>
      <c r="E94" s="110"/>
    </row>
    <row r="95" spans="1:5" x14ac:dyDescent="0.25">
      <c r="A95" s="27"/>
      <c r="B95" s="11" t="s">
        <v>15</v>
      </c>
      <c r="C95" s="8">
        <v>2068633.75</v>
      </c>
      <c r="D95" s="15">
        <f>SUM(D93:D94)</f>
        <v>1994133.75</v>
      </c>
      <c r="E95" s="110"/>
    </row>
    <row r="96" spans="1:5" x14ac:dyDescent="0.25">
      <c r="A96" s="27"/>
      <c r="B96" s="11"/>
      <c r="C96" s="8"/>
      <c r="D96" s="15"/>
      <c r="E96" s="110"/>
    </row>
    <row r="97" spans="1:8" x14ac:dyDescent="0.25">
      <c r="A97" s="27"/>
      <c r="B97" s="11" t="s">
        <v>11</v>
      </c>
      <c r="C97" s="8">
        <v>4837689.79</v>
      </c>
      <c r="D97" s="8">
        <f>+D87+D90+D95</f>
        <v>4665489.79</v>
      </c>
      <c r="E97" s="110"/>
      <c r="F97" s="4"/>
      <c r="G97" s="37"/>
      <c r="H97" s="37"/>
    </row>
    <row r="98" spans="1:8" x14ac:dyDescent="0.25">
      <c r="A98" s="27"/>
      <c r="B98" s="54" t="s">
        <v>55</v>
      </c>
      <c r="C98" s="55"/>
      <c r="D98" s="57">
        <f>+H69</f>
        <v>1099910.21</v>
      </c>
      <c r="E98" s="110"/>
      <c r="F98" s="4"/>
      <c r="G98" s="139"/>
      <c r="H98" s="37"/>
    </row>
    <row r="99" spans="1:8" x14ac:dyDescent="0.25">
      <c r="A99" s="51"/>
      <c r="B99" s="61" t="s">
        <v>54</v>
      </c>
      <c r="C99" s="56"/>
      <c r="D99" s="58">
        <f>+D97+D98</f>
        <v>5765400</v>
      </c>
      <c r="E99" s="109"/>
      <c r="F99" s="4"/>
      <c r="G99" s="37"/>
      <c r="H99" s="37"/>
    </row>
  </sheetData>
  <pageMargins left="0.45833333333333331" right="0.11811023622047244" top="0.3543307086614173" bottom="0.3543307086614173" header="0.31496062992125984" footer="0.31496062992125984"/>
  <pageSetup paperSize="9" orientation="portrait" r:id="rId1"/>
  <headerFooter>
    <oddHeader>&amp;C&amp;A&amp;RSide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Ark1</vt:lpstr>
      <vt:lpstr>Ark2</vt:lpstr>
      <vt:lpstr>Ark3</vt:lpstr>
      <vt:lpstr>'Ark1'!Print_Area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Bruker</dc:creator>
  <cp:lastModifiedBy>Arne Fladby</cp:lastModifiedBy>
  <cp:lastPrinted>2012-01-08T14:33:03Z</cp:lastPrinted>
  <dcterms:created xsi:type="dcterms:W3CDTF">2011-01-25T15:01:37Z</dcterms:created>
  <dcterms:modified xsi:type="dcterms:W3CDTF">2012-01-13T20:09:10Z</dcterms:modified>
</cp:coreProperties>
</file>